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8250" activeTab="1"/>
  </bookViews>
  <sheets>
    <sheet name="Risk" sheetId="1" r:id="rId1"/>
    <sheet name="CAPM" sheetId="2" r:id="rId2"/>
  </sheets>
  <calcPr calcId="145621"/>
</workbook>
</file>

<file path=xl/calcChain.xml><?xml version="1.0" encoding="utf-8"?>
<calcChain xmlns="http://schemas.openxmlformats.org/spreadsheetml/2006/main">
  <c r="N4" i="1" l="1"/>
  <c r="I17" i="1"/>
  <c r="G15" i="1"/>
  <c r="G13" i="1"/>
  <c r="G14" i="1"/>
  <c r="G12" i="1"/>
  <c r="N7" i="1"/>
  <c r="N9" i="1" s="1"/>
  <c r="N5" i="1"/>
  <c r="N6" i="1"/>
</calcChain>
</file>

<file path=xl/sharedStrings.xml><?xml version="1.0" encoding="utf-8"?>
<sst xmlns="http://schemas.openxmlformats.org/spreadsheetml/2006/main" count="52" uniqueCount="36">
  <si>
    <t>Portfolio TVM</t>
  </si>
  <si>
    <t>Year</t>
  </si>
  <si>
    <t>Weighting</t>
  </si>
  <si>
    <t>Asset Y Return</t>
  </si>
  <si>
    <t>Asset T Return</t>
  </si>
  <si>
    <t>Asset W Return</t>
  </si>
  <si>
    <t>Weighted return</t>
  </si>
  <si>
    <t>x</t>
  </si>
  <si>
    <t>+</t>
  </si>
  <si>
    <t>Total</t>
  </si>
  <si>
    <t>Divide by (years)</t>
  </si>
  <si>
    <t>Average expected return over 3 years</t>
  </si>
  <si>
    <t>Q1</t>
  </si>
  <si>
    <t>Expected return</t>
  </si>
  <si>
    <t>(Year's Return - Expected return)^2</t>
  </si>
  <si>
    <t>Return for the year</t>
  </si>
  <si>
    <t>(3years - 1)</t>
  </si>
  <si>
    <t>Divide by (n-1)=</t>
  </si>
  <si>
    <t>Variance</t>
  </si>
  <si>
    <t>σ</t>
  </si>
  <si>
    <t>Q3</t>
  </si>
  <si>
    <t>CV = 0.51% / 12.58% = 0.04</t>
  </si>
  <si>
    <t>Q 4</t>
  </si>
  <si>
    <t xml:space="preserve">Bulls: </t>
  </si>
  <si>
    <t>CAPM = Rf + ß (Rm - Rf)</t>
  </si>
  <si>
    <t>18% = 9.75% + ß x (15.2% - 9.75%)</t>
  </si>
  <si>
    <t>8.25 = 5.45ß</t>
  </si>
  <si>
    <t>ß = 1.5</t>
  </si>
  <si>
    <t>Lions</t>
  </si>
  <si>
    <t>5% = 6.4% + ß x ((12.25% - 6.4%</t>
  </si>
  <si>
    <t>-1.4 = 5.8ß</t>
  </si>
  <si>
    <t>ß = -0.2</t>
  </si>
  <si>
    <t>Q 5</t>
  </si>
  <si>
    <t>Bulls: Decrease by 6.5% x 1.5 = 9.75%</t>
  </si>
  <si>
    <t>Lions: Increase by 6.5% x 0.2 = 1.3%</t>
  </si>
  <si>
    <t>2019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</si>
</sst>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0%"/>
    <numFmt numFmtId="165" formatCode="_ * #,##0_ ;_ * \-#,##0_ ;_ * &quot;-&quot;??_ ;_ @_ "/>
    <numFmt numFmtId="166" formatCode="_ * #,##0.00000_ ;_ * \-#,##0.000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9" fontId="0" fillId="0" borderId="1" xfId="2" quotePrefix="1" applyFont="1" applyBorder="1" applyAlignment="1">
      <alignment horizontal="center"/>
    </xf>
    <xf numFmtId="9" fontId="0" fillId="0" borderId="1" xfId="0" quotePrefix="1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1" xfId="0" applyNumberFormat="1" applyBorder="1"/>
    <xf numFmtId="165" fontId="0" fillId="0" borderId="1" xfId="1" applyNumberFormat="1" applyFon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0" fontId="0" fillId="0" borderId="2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3" fontId="0" fillId="0" borderId="0" xfId="0" applyNumberFormat="1"/>
    <xf numFmtId="10" fontId="0" fillId="0" borderId="0" xfId="0" applyNumberFormat="1"/>
    <xf numFmtId="0" fontId="0" fillId="0" borderId="0" xfId="0" quotePrefix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6" fontId="0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40" zoomScaleNormal="140" workbookViewId="0"/>
  </sheetViews>
  <sheetFormatPr defaultRowHeight="15" x14ac:dyDescent="0.25"/>
  <cols>
    <col min="4" max="4" width="3.28515625" customWidth="1"/>
    <col min="5" max="5" width="9.7109375" customWidth="1"/>
    <col min="6" max="6" width="4.28515625" customWidth="1"/>
    <col min="8" max="8" width="2.85546875" customWidth="1"/>
    <col min="9" max="9" width="10" customWidth="1"/>
    <col min="10" max="10" width="3" customWidth="1"/>
    <col min="12" max="12" width="3.7109375" customWidth="1"/>
    <col min="13" max="13" width="10" customWidth="1"/>
    <col min="14" max="14" width="10.85546875" bestFit="1" customWidth="1"/>
  </cols>
  <sheetData>
    <row r="1" spans="1:14" x14ac:dyDescent="0.25">
      <c r="A1" s="24" t="s">
        <v>35</v>
      </c>
    </row>
    <row r="2" spans="1:14" x14ac:dyDescent="0.25">
      <c r="A2" t="s">
        <v>12</v>
      </c>
      <c r="B2" t="s">
        <v>0</v>
      </c>
    </row>
    <row r="3" spans="1:14" s="2" customFormat="1" ht="30" x14ac:dyDescent="0.25">
      <c r="B3" s="3" t="s">
        <v>1</v>
      </c>
      <c r="C3" s="3" t="s">
        <v>4</v>
      </c>
      <c r="D3" s="3"/>
      <c r="E3" s="3" t="s">
        <v>2</v>
      </c>
      <c r="F3" s="3"/>
      <c r="G3" s="3" t="s">
        <v>3</v>
      </c>
      <c r="H3" s="3"/>
      <c r="I3" s="3" t="s">
        <v>2</v>
      </c>
      <c r="J3" s="3"/>
      <c r="K3" s="3" t="s">
        <v>5</v>
      </c>
      <c r="L3" s="3"/>
      <c r="M3" s="3" t="s">
        <v>2</v>
      </c>
      <c r="N3" s="3" t="s">
        <v>6</v>
      </c>
    </row>
    <row r="4" spans="1:14" x14ac:dyDescent="0.25">
      <c r="B4" s="4">
        <v>2015</v>
      </c>
      <c r="C4" s="7">
        <v>0.15</v>
      </c>
      <c r="D4" s="5" t="s">
        <v>7</v>
      </c>
      <c r="E4" s="8">
        <v>0.45</v>
      </c>
      <c r="F4" s="6" t="s">
        <v>8</v>
      </c>
      <c r="G4" s="7">
        <v>0.13</v>
      </c>
      <c r="H4" s="5" t="s">
        <v>7</v>
      </c>
      <c r="I4" s="8">
        <v>0.3</v>
      </c>
      <c r="J4" s="6" t="s">
        <v>8</v>
      </c>
      <c r="K4" s="7">
        <v>0.1</v>
      </c>
      <c r="L4" s="5" t="s">
        <v>7</v>
      </c>
      <c r="M4" s="8">
        <v>0.25</v>
      </c>
      <c r="N4" s="9">
        <f>(C4*E4)+(G4*I4)+(K4*M4)</f>
        <v>0.13150000000000001</v>
      </c>
    </row>
    <row r="5" spans="1:14" x14ac:dyDescent="0.25">
      <c r="B5" s="4">
        <v>2016</v>
      </c>
      <c r="C5" s="7">
        <v>0.11</v>
      </c>
      <c r="D5" s="5" t="s">
        <v>7</v>
      </c>
      <c r="E5" s="8">
        <v>0.45</v>
      </c>
      <c r="F5" s="6" t="s">
        <v>8</v>
      </c>
      <c r="G5" s="7">
        <v>0.14000000000000001</v>
      </c>
      <c r="H5" s="5" t="s">
        <v>7</v>
      </c>
      <c r="I5" s="8">
        <v>0.3</v>
      </c>
      <c r="J5" s="6" t="s">
        <v>8</v>
      </c>
      <c r="K5" s="7">
        <v>0.12</v>
      </c>
      <c r="L5" s="5" t="s">
        <v>7</v>
      </c>
      <c r="M5" s="8">
        <v>0.25</v>
      </c>
      <c r="N5" s="9">
        <f t="shared" ref="N5:N6" si="0">(C5*E5)+(G5*I5)+(K5*M5)</f>
        <v>0.1215</v>
      </c>
    </row>
    <row r="6" spans="1:14" x14ac:dyDescent="0.25">
      <c r="B6" s="4">
        <v>2017</v>
      </c>
      <c r="C6" s="7">
        <v>0.16</v>
      </c>
      <c r="D6" s="5" t="s">
        <v>7</v>
      </c>
      <c r="E6" s="8">
        <v>0.45</v>
      </c>
      <c r="F6" s="6" t="s">
        <v>8</v>
      </c>
      <c r="G6" s="7">
        <v>0.1</v>
      </c>
      <c r="H6" s="5" t="s">
        <v>7</v>
      </c>
      <c r="I6" s="8">
        <v>0.3</v>
      </c>
      <c r="J6" s="6" t="s">
        <v>8</v>
      </c>
      <c r="K6" s="7">
        <v>0.09</v>
      </c>
      <c r="L6" s="5" t="s">
        <v>7</v>
      </c>
      <c r="M6" s="8">
        <v>0.25</v>
      </c>
      <c r="N6" s="9">
        <f t="shared" si="0"/>
        <v>0.1245</v>
      </c>
    </row>
    <row r="7" spans="1:14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 t="s">
        <v>9</v>
      </c>
      <c r="N7" s="10">
        <f>SUM(N4:N6)</f>
        <v>0.3775</v>
      </c>
    </row>
    <row r="8" spans="1:14" x14ac:dyDescent="0.25">
      <c r="B8" s="4"/>
      <c r="C8" s="4"/>
      <c r="D8" s="4"/>
      <c r="E8" s="4"/>
      <c r="F8" s="4"/>
      <c r="G8" s="4"/>
      <c r="H8" s="4"/>
      <c r="I8" s="4"/>
      <c r="J8" s="4"/>
      <c r="K8" s="4" t="s">
        <v>10</v>
      </c>
      <c r="L8" s="4"/>
      <c r="N8" s="11">
        <v>3</v>
      </c>
    </row>
    <row r="9" spans="1:14" x14ac:dyDescent="0.25">
      <c r="B9" s="4"/>
      <c r="C9" s="4"/>
      <c r="D9" s="4"/>
      <c r="E9" s="4"/>
      <c r="F9" s="4"/>
      <c r="G9" s="4"/>
      <c r="H9" s="4"/>
      <c r="I9" s="4" t="s">
        <v>11</v>
      </c>
      <c r="J9" s="4"/>
      <c r="K9" s="14"/>
      <c r="L9" s="4"/>
      <c r="M9" s="4"/>
      <c r="N9" s="13">
        <f>N7/3</f>
        <v>0.12583333333333332</v>
      </c>
    </row>
    <row r="11" spans="1:14" s="1" customFormat="1" ht="65.25" customHeight="1" x14ac:dyDescent="0.25">
      <c r="B11" s="15" t="s">
        <v>1</v>
      </c>
      <c r="C11" s="15" t="s">
        <v>15</v>
      </c>
      <c r="D11" s="15"/>
      <c r="E11" s="15" t="s">
        <v>13</v>
      </c>
      <c r="F11" s="15"/>
      <c r="G11" s="23" t="s">
        <v>14</v>
      </c>
      <c r="H11" s="23"/>
      <c r="I11" s="23"/>
    </row>
    <row r="12" spans="1:14" x14ac:dyDescent="0.25">
      <c r="B12" s="4">
        <v>2015</v>
      </c>
      <c r="C12" s="12">
        <v>0.13150000000000001</v>
      </c>
      <c r="D12" s="4"/>
      <c r="E12" s="16">
        <v>0.1258</v>
      </c>
      <c r="F12" s="4"/>
      <c r="G12" s="22">
        <f>((C12-E12)^2)*10000</f>
        <v>0.32490000000000124</v>
      </c>
      <c r="H12" s="22"/>
      <c r="I12" s="22"/>
    </row>
    <row r="13" spans="1:14" x14ac:dyDescent="0.25">
      <c r="B13" s="4">
        <v>2016</v>
      </c>
      <c r="C13" s="12">
        <v>0.1215</v>
      </c>
      <c r="D13" s="4"/>
      <c r="E13" s="16">
        <v>0.1258</v>
      </c>
      <c r="F13" s="4"/>
      <c r="G13" s="22">
        <f t="shared" ref="G13:G14" si="1">((C13-E13)^2)*10000</f>
        <v>0.18489999999999984</v>
      </c>
      <c r="H13" s="22"/>
      <c r="I13" s="22"/>
    </row>
    <row r="14" spans="1:14" x14ac:dyDescent="0.25">
      <c r="B14" s="4">
        <v>2017</v>
      </c>
      <c r="C14" s="12">
        <v>0.1245</v>
      </c>
      <c r="D14" s="4"/>
      <c r="E14" s="16">
        <v>0.1258</v>
      </c>
      <c r="F14" s="4"/>
      <c r="G14" s="22">
        <f t="shared" si="1"/>
        <v>1.6899999999999884E-2</v>
      </c>
      <c r="H14" s="22"/>
      <c r="I14" s="22"/>
    </row>
    <row r="15" spans="1:14" x14ac:dyDescent="0.25">
      <c r="G15" s="22">
        <f>SUM(G12:I14)</f>
        <v>0.52670000000000106</v>
      </c>
      <c r="H15" s="22"/>
      <c r="I15" s="22"/>
    </row>
    <row r="16" spans="1:14" x14ac:dyDescent="0.25">
      <c r="E16" t="s">
        <v>17</v>
      </c>
      <c r="G16" t="s">
        <v>16</v>
      </c>
      <c r="I16" s="4">
        <v>2</v>
      </c>
      <c r="L16" s="20"/>
      <c r="M16" s="21"/>
      <c r="N16" s="21"/>
    </row>
    <row r="17" spans="1:9" x14ac:dyDescent="0.25">
      <c r="G17" t="s">
        <v>18</v>
      </c>
      <c r="I17" s="17">
        <f>G15/I16</f>
        <v>0.26335000000000053</v>
      </c>
    </row>
    <row r="18" spans="1:9" x14ac:dyDescent="0.25">
      <c r="G18" t="s">
        <v>19</v>
      </c>
      <c r="I18" s="18">
        <v>5.1000000000000004E-3</v>
      </c>
    </row>
    <row r="20" spans="1:9" x14ac:dyDescent="0.25">
      <c r="A20" t="s">
        <v>20</v>
      </c>
      <c r="B20" t="s">
        <v>21</v>
      </c>
    </row>
  </sheetData>
  <mergeCells count="6">
    <mergeCell ref="L16:N16"/>
    <mergeCell ref="G15:I15"/>
    <mergeCell ref="G11:I11"/>
    <mergeCell ref="G12:I12"/>
    <mergeCell ref="G13:I13"/>
    <mergeCell ref="G14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zoomScale="170" zoomScaleNormal="170" workbookViewId="0">
      <selection activeCell="C14" sqref="C14"/>
    </sheetView>
  </sheetViews>
  <sheetFormatPr defaultRowHeight="15" x14ac:dyDescent="0.25"/>
  <sheetData>
    <row r="2" spans="1:3" x14ac:dyDescent="0.25">
      <c r="A2" t="s">
        <v>22</v>
      </c>
      <c r="B2" t="s">
        <v>23</v>
      </c>
      <c r="C2" t="s">
        <v>24</v>
      </c>
    </row>
    <row r="3" spans="1:3" x14ac:dyDescent="0.25">
      <c r="C3" t="s">
        <v>25</v>
      </c>
    </row>
    <row r="4" spans="1:3" x14ac:dyDescent="0.25">
      <c r="C4" t="s">
        <v>26</v>
      </c>
    </row>
    <row r="5" spans="1:3" x14ac:dyDescent="0.25">
      <c r="C5" t="s">
        <v>27</v>
      </c>
    </row>
    <row r="7" spans="1:3" x14ac:dyDescent="0.25">
      <c r="B7" t="s">
        <v>28</v>
      </c>
      <c r="C7" t="s">
        <v>29</v>
      </c>
    </row>
    <row r="8" spans="1:3" x14ac:dyDescent="0.25">
      <c r="C8" s="19" t="s">
        <v>30</v>
      </c>
    </row>
    <row r="9" spans="1:3" x14ac:dyDescent="0.25">
      <c r="C9" t="s">
        <v>31</v>
      </c>
    </row>
    <row r="11" spans="1:3" x14ac:dyDescent="0.25">
      <c r="A11" t="s">
        <v>32</v>
      </c>
      <c r="B11" t="s">
        <v>33</v>
      </c>
    </row>
    <row r="12" spans="1:3" x14ac:dyDescent="0.25">
      <c r="B1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</vt:lpstr>
      <vt:lpstr>CAPM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2021-05-14T07:05:59Z</dcterms:created>
  <dcterms:modified xsi:type="dcterms:W3CDTF">2021-05-22T05:22:38Z</dcterms:modified>
</cp:coreProperties>
</file>