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4" i="1" l="1"/>
  <c r="D26" i="1"/>
  <c r="D24" i="1"/>
  <c r="D11" i="1"/>
  <c r="I19" i="1"/>
  <c r="G19" i="1"/>
  <c r="F10" i="1"/>
</calcChain>
</file>

<file path=xl/sharedStrings.xml><?xml version="1.0" encoding="utf-8"?>
<sst xmlns="http://schemas.openxmlformats.org/spreadsheetml/2006/main" count="61" uniqueCount="54">
  <si>
    <t>Let's start at 11:30</t>
  </si>
  <si>
    <t>Q 1</t>
  </si>
  <si>
    <t>Q 2</t>
  </si>
  <si>
    <t>FV</t>
  </si>
  <si>
    <t>N</t>
  </si>
  <si>
    <t>Pmnt</t>
  </si>
  <si>
    <t>I/Yr</t>
  </si>
  <si>
    <t>PV</t>
  </si>
  <si>
    <t>Q 3</t>
  </si>
  <si>
    <t>P/YR : 2</t>
  </si>
  <si>
    <t>30 years x semi-ann = 60</t>
  </si>
  <si>
    <t>(20 000 x 18%)/2 = 1 800</t>
  </si>
  <si>
    <t>18% x 2/3 = 12%</t>
  </si>
  <si>
    <t>He could thus buy R 325 000 / R 29 696.86 = 10 bonds</t>
  </si>
  <si>
    <t>thus only 10 affordable</t>
  </si>
  <si>
    <t>24 years x semi-ann = 48</t>
  </si>
  <si>
    <t>18% x 2/3 = 12% + 3% = 15%</t>
  </si>
  <si>
    <t>Value from his investments?</t>
  </si>
  <si>
    <t xml:space="preserve">23 875.71 x 10 = 238 757.10 + </t>
  </si>
  <si>
    <t>=</t>
  </si>
  <si>
    <t xml:space="preserve"> Starts 325000</t>
  </si>
  <si>
    <t>Spare cash</t>
  </si>
  <si>
    <t>P/E ratio x EPS</t>
  </si>
  <si>
    <t>EPS - Div = RE</t>
  </si>
  <si>
    <t>Sales</t>
  </si>
  <si>
    <t>COS</t>
  </si>
  <si>
    <t>GP</t>
  </si>
  <si>
    <t>Exp</t>
  </si>
  <si>
    <t>NPBIT</t>
  </si>
  <si>
    <t>Int</t>
  </si>
  <si>
    <t>NPBT</t>
  </si>
  <si>
    <t>Tax</t>
  </si>
  <si>
    <t>Earnings attributable to ordinary sharholders</t>
  </si>
  <si>
    <t>Dividends</t>
  </si>
  <si>
    <t>RE</t>
  </si>
  <si>
    <t>75% of EPS</t>
  </si>
  <si>
    <t>- 25%</t>
  </si>
  <si>
    <t>EPS Div=16.50 / 25%</t>
  </si>
  <si>
    <t xml:space="preserve">P/E ratio: (8 - 2) </t>
  </si>
  <si>
    <t>Implied value per ordinary share (EPSxP/E)</t>
  </si>
  <si>
    <t>Number of ordinary shares</t>
  </si>
  <si>
    <t>Value of Maximum Ltd</t>
  </si>
  <si>
    <t>Value of Maximum Ltd (R)</t>
  </si>
  <si>
    <t>Q 4.1</t>
  </si>
  <si>
    <t>Q 4.2</t>
  </si>
  <si>
    <t>Value = D1/ (k-g)</t>
  </si>
  <si>
    <r>
      <t xml:space="preserve">CAPM = 7.5% x (1 x 0.75) x (16% - 7.5%) = </t>
    </r>
    <r>
      <rPr>
        <sz val="11"/>
        <color rgb="FF0070C0"/>
        <rFont val="Calibri"/>
        <family val="2"/>
        <scheme val="minor"/>
      </rPr>
      <t>13.88%</t>
    </r>
  </si>
  <si>
    <r>
      <t>((16.5 x (1+0.1074)) / (</t>
    </r>
    <r>
      <rPr>
        <sz val="11"/>
        <color rgb="FF0070C0"/>
        <rFont val="Calibri"/>
        <family val="2"/>
        <scheme val="minor"/>
      </rPr>
      <t>13.88%</t>
    </r>
    <r>
      <rPr>
        <sz val="11"/>
        <color theme="1"/>
        <rFont val="Calibri"/>
        <family val="2"/>
        <scheme val="minor"/>
      </rPr>
      <t xml:space="preserve"> - 10.74%)</t>
    </r>
  </si>
  <si>
    <t>per share</t>
  </si>
  <si>
    <t xml:space="preserve">Number of shares - </t>
  </si>
  <si>
    <t>Q 4.3</t>
  </si>
  <si>
    <t>Redeemable</t>
  </si>
  <si>
    <t>Participation</t>
  </si>
  <si>
    <t>Convertible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</si>
</sst>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R&quot;\ #,##0;[Red]&quot;R&quot;\ \-#,##0"/>
    <numFmt numFmtId="8" formatCode="&quot;R&quot;\ #,##0.00;[Red]&quot;R&quot;\ \-#,##0.00"/>
    <numFmt numFmtId="43" formatCode="_ * #,##0.00_ ;_ * \-#,##0.00_ ;_ * &quot;-&quot;??_ ;_ @_ "/>
    <numFmt numFmtId="165" formatCode="_ * #,##0_ ;_ * \-#,##0_ ;_ * &quot;-&quot;??_ ;_ @_ "/>
    <numFmt numFmtId="167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165" fontId="0" fillId="0" borderId="1" xfId="1" applyNumberFormat="1" applyFont="1" applyBorder="1"/>
    <xf numFmtId="9" fontId="0" fillId="0" borderId="1" xfId="0" applyNumberFormat="1" applyBorder="1"/>
    <xf numFmtId="8" fontId="0" fillId="0" borderId="1" xfId="0" applyNumberFormat="1" applyBorder="1"/>
    <xf numFmtId="0" fontId="2" fillId="0" borderId="1" xfId="0" applyFont="1" applyBorder="1"/>
    <xf numFmtId="167" fontId="0" fillId="0" borderId="0" xfId="2" applyNumberFormat="1" applyFont="1"/>
    <xf numFmtId="43" fontId="0" fillId="0" borderId="0" xfId="1" applyFont="1"/>
    <xf numFmtId="0" fontId="0" fillId="0" borderId="0" xfId="0" quotePrefix="1"/>
    <xf numFmtId="6" fontId="0" fillId="0" borderId="0" xfId="0" applyNumberFormat="1"/>
    <xf numFmtId="0" fontId="0" fillId="0" borderId="4" xfId="0" applyBorder="1"/>
    <xf numFmtId="0" fontId="3" fillId="0" borderId="0" xfId="0" applyFont="1"/>
    <xf numFmtId="6" fontId="0" fillId="0" borderId="1" xfId="0" applyNumberFormat="1" applyBorder="1"/>
    <xf numFmtId="9" fontId="0" fillId="0" borderId="0" xfId="0" applyNumberFormat="1" applyAlignment="1">
      <alignment horizontal="center"/>
    </xf>
    <xf numFmtId="0" fontId="3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3" fontId="0" fillId="0" borderId="11" xfId="0" applyNumberFormat="1" applyBorder="1"/>
    <xf numFmtId="8" fontId="0" fillId="0" borderId="9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9" zoomScale="160" zoomScaleNormal="160" workbookViewId="0">
      <selection activeCell="D32" sqref="D32"/>
    </sheetView>
  </sheetViews>
  <sheetFormatPr defaultRowHeight="15" x14ac:dyDescent="0.25"/>
  <cols>
    <col min="2" max="2" width="9.140625" customWidth="1"/>
    <col min="3" max="3" width="26.5703125" customWidth="1"/>
    <col min="4" max="4" width="20" customWidth="1"/>
    <col min="5" max="5" width="10.42578125" customWidth="1"/>
    <col min="6" max="6" width="12.7109375" bestFit="1" customWidth="1"/>
    <col min="7" max="7" width="10.28515625" bestFit="1" customWidth="1"/>
    <col min="9" max="9" width="11.28515625" bestFit="1" customWidth="1"/>
  </cols>
  <sheetData>
    <row r="1" spans="1:7" x14ac:dyDescent="0.25">
      <c r="B1" t="s">
        <v>0</v>
      </c>
    </row>
    <row r="2" spans="1:7" x14ac:dyDescent="0.25">
      <c r="A2" t="s">
        <v>1</v>
      </c>
      <c r="C2" s="11" t="s">
        <v>20</v>
      </c>
    </row>
    <row r="3" spans="1:7" x14ac:dyDescent="0.25">
      <c r="C3" t="s">
        <v>9</v>
      </c>
    </row>
    <row r="4" spans="1:7" x14ac:dyDescent="0.25">
      <c r="A4" t="s">
        <v>2</v>
      </c>
      <c r="B4" s="1" t="s">
        <v>3</v>
      </c>
      <c r="C4" s="4">
        <v>20000</v>
      </c>
    </row>
    <row r="5" spans="1:7" x14ac:dyDescent="0.25">
      <c r="B5" s="1" t="s">
        <v>4</v>
      </c>
      <c r="C5" s="1" t="s">
        <v>10</v>
      </c>
    </row>
    <row r="6" spans="1:7" x14ac:dyDescent="0.25">
      <c r="B6" s="1" t="s">
        <v>5</v>
      </c>
      <c r="C6" s="1" t="s">
        <v>11</v>
      </c>
    </row>
    <row r="7" spans="1:7" x14ac:dyDescent="0.25">
      <c r="B7" s="1" t="s">
        <v>6</v>
      </c>
      <c r="C7" s="5" t="s">
        <v>12</v>
      </c>
    </row>
    <row r="8" spans="1:7" x14ac:dyDescent="0.25">
      <c r="B8" s="1" t="s">
        <v>7</v>
      </c>
      <c r="C8" s="6">
        <v>29696.86</v>
      </c>
    </row>
    <row r="10" spans="1:7" x14ac:dyDescent="0.25">
      <c r="B10" t="s">
        <v>13</v>
      </c>
      <c r="F10">
        <f>325000/29696.86</f>
        <v>10.943917976513342</v>
      </c>
      <c r="G10" t="s">
        <v>14</v>
      </c>
    </row>
    <row r="11" spans="1:7" x14ac:dyDescent="0.25">
      <c r="D11" s="9">
        <f>+(325000-(10*29696.86))</f>
        <v>28031.400000000023</v>
      </c>
      <c r="E11" t="s">
        <v>21</v>
      </c>
    </row>
    <row r="12" spans="1:7" x14ac:dyDescent="0.25">
      <c r="C12" t="s">
        <v>9</v>
      </c>
    </row>
    <row r="13" spans="1:7" x14ac:dyDescent="0.25">
      <c r="A13" t="s">
        <v>8</v>
      </c>
      <c r="B13" s="1" t="s">
        <v>3</v>
      </c>
      <c r="C13" s="4">
        <v>20000</v>
      </c>
    </row>
    <row r="14" spans="1:7" x14ac:dyDescent="0.25">
      <c r="B14" s="7" t="s">
        <v>4</v>
      </c>
      <c r="C14" s="7" t="s">
        <v>15</v>
      </c>
    </row>
    <row r="15" spans="1:7" x14ac:dyDescent="0.25">
      <c r="B15" s="1" t="s">
        <v>5</v>
      </c>
      <c r="C15" s="1" t="s">
        <v>11</v>
      </c>
    </row>
    <row r="16" spans="1:7" x14ac:dyDescent="0.25">
      <c r="B16" s="1" t="s">
        <v>6</v>
      </c>
      <c r="C16" s="5" t="s">
        <v>16</v>
      </c>
      <c r="F16" s="8"/>
    </row>
    <row r="17" spans="1:9" x14ac:dyDescent="0.25">
      <c r="B17" s="1" t="s">
        <v>7</v>
      </c>
      <c r="C17" s="6">
        <v>23875.71</v>
      </c>
    </row>
    <row r="19" spans="1:9" x14ac:dyDescent="0.25">
      <c r="B19" t="s">
        <v>17</v>
      </c>
      <c r="D19" t="s">
        <v>18</v>
      </c>
      <c r="G19" s="9">
        <f>+(325000-(10*29696.86))</f>
        <v>28031.400000000023</v>
      </c>
      <c r="H19" s="10" t="s">
        <v>19</v>
      </c>
      <c r="I19" s="9">
        <f>238757.1+28031.4</f>
        <v>266788.5</v>
      </c>
    </row>
    <row r="20" spans="1:9" x14ac:dyDescent="0.25">
      <c r="G20" s="9"/>
      <c r="H20" s="10"/>
      <c r="I20" s="9"/>
    </row>
    <row r="21" spans="1:9" x14ac:dyDescent="0.25">
      <c r="A21" t="s">
        <v>43</v>
      </c>
      <c r="B21" t="s">
        <v>22</v>
      </c>
    </row>
    <row r="22" spans="1:9" x14ac:dyDescent="0.25">
      <c r="B22" s="2" t="s">
        <v>37</v>
      </c>
      <c r="C22" s="3"/>
      <c r="D22" s="14">
        <v>66</v>
      </c>
      <c r="F22" t="s">
        <v>23</v>
      </c>
      <c r="H22" t="s">
        <v>24</v>
      </c>
    </row>
    <row r="23" spans="1:9" x14ac:dyDescent="0.25">
      <c r="B23" s="2" t="s">
        <v>38</v>
      </c>
      <c r="C23" s="3"/>
      <c r="D23" s="1">
        <v>6</v>
      </c>
      <c r="H23" s="12" t="s">
        <v>25</v>
      </c>
    </row>
    <row r="24" spans="1:9" x14ac:dyDescent="0.25">
      <c r="B24" s="2" t="s">
        <v>39</v>
      </c>
      <c r="C24" s="3"/>
      <c r="D24" s="1">
        <f>66*6</f>
        <v>396</v>
      </c>
      <c r="H24" t="s">
        <v>26</v>
      </c>
    </row>
    <row r="25" spans="1:9" x14ac:dyDescent="0.25">
      <c r="B25" s="2" t="s">
        <v>40</v>
      </c>
      <c r="C25" s="3"/>
      <c r="D25" s="18">
        <v>1750000</v>
      </c>
      <c r="H25" s="12" t="s">
        <v>27</v>
      </c>
    </row>
    <row r="26" spans="1:9" x14ac:dyDescent="0.25">
      <c r="B26" s="2" t="s">
        <v>42</v>
      </c>
      <c r="C26" s="3"/>
      <c r="D26" s="4">
        <f>D24*D25</f>
        <v>693000000</v>
      </c>
      <c r="H26" t="s">
        <v>28</v>
      </c>
    </row>
    <row r="27" spans="1:9" x14ac:dyDescent="0.25">
      <c r="H27" s="13" t="s">
        <v>29</v>
      </c>
    </row>
    <row r="28" spans="1:9" x14ac:dyDescent="0.25">
      <c r="H28" t="s">
        <v>30</v>
      </c>
    </row>
    <row r="29" spans="1:9" x14ac:dyDescent="0.25">
      <c r="A29" t="s">
        <v>44</v>
      </c>
      <c r="B29" t="s">
        <v>46</v>
      </c>
      <c r="H29" s="12" t="s">
        <v>31</v>
      </c>
    </row>
    <row r="30" spans="1:9" x14ac:dyDescent="0.25">
      <c r="F30" s="15">
        <v>1</v>
      </c>
      <c r="H30" t="s">
        <v>32</v>
      </c>
    </row>
    <row r="31" spans="1:9" x14ac:dyDescent="0.25">
      <c r="B31" s="19" t="s">
        <v>45</v>
      </c>
      <c r="C31" s="20"/>
      <c r="D31" s="19"/>
      <c r="E31" s="20"/>
      <c r="F31" s="16" t="s">
        <v>36</v>
      </c>
      <c r="G31">
        <v>16.5</v>
      </c>
      <c r="H31" s="12" t="s">
        <v>33</v>
      </c>
    </row>
    <row r="32" spans="1:9" x14ac:dyDescent="0.25">
      <c r="B32" s="21" t="s">
        <v>47</v>
      </c>
      <c r="C32" s="22"/>
      <c r="D32" s="25">
        <v>581.91</v>
      </c>
      <c r="E32" s="23" t="s">
        <v>48</v>
      </c>
      <c r="F32" s="17" t="s">
        <v>35</v>
      </c>
      <c r="H32" t="s">
        <v>34</v>
      </c>
    </row>
    <row r="33" spans="1:4" x14ac:dyDescent="0.25">
      <c r="B33" s="1" t="s">
        <v>49</v>
      </c>
      <c r="C33" s="1"/>
      <c r="D33" s="24">
        <v>1750000</v>
      </c>
    </row>
    <row r="34" spans="1:4" x14ac:dyDescent="0.25">
      <c r="B34" s="1" t="s">
        <v>41</v>
      </c>
      <c r="C34" s="1"/>
      <c r="D34" s="14">
        <f>D32*D33</f>
        <v>1018342500</v>
      </c>
    </row>
    <row r="36" spans="1:4" x14ac:dyDescent="0.25">
      <c r="A36" t="s">
        <v>50</v>
      </c>
      <c r="B36" t="s">
        <v>51</v>
      </c>
    </row>
    <row r="37" spans="1:4" x14ac:dyDescent="0.25">
      <c r="B37" t="s">
        <v>52</v>
      </c>
    </row>
    <row r="38" spans="1:4" x14ac:dyDescent="0.25">
      <c r="B38" t="s">
        <v>53</v>
      </c>
    </row>
  </sheetData>
  <mergeCells count="5">
    <mergeCell ref="B22:C22"/>
    <mergeCell ref="B23:C23"/>
    <mergeCell ref="B24:C24"/>
    <mergeCell ref="B25:C25"/>
    <mergeCell ref="B26:C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Thinus</dc:creator>
  <cp:lastModifiedBy>Thinus</cp:lastModifiedBy>
  <dcterms:created xsi:type="dcterms:W3CDTF">2021-05-14T09:25:01Z</dcterms:created>
  <dcterms:modified xsi:type="dcterms:W3CDTF">2021-05-14T10:28:58Z</dcterms:modified>
</cp:coreProperties>
</file>