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4355" windowHeight="8250"/>
  </bookViews>
  <sheets>
    <sheet name="2017 T2 Q 2" sheetId="2" r:id="rId1"/>
  </sheets>
  <calcPr calcId="145621"/>
</workbook>
</file>

<file path=xl/calcChain.xml><?xml version="1.0" encoding="utf-8"?>
<calcChain xmlns="http://schemas.openxmlformats.org/spreadsheetml/2006/main">
  <c r="D43" i="2" l="1"/>
  <c r="D44" i="2"/>
  <c r="D45" i="2"/>
  <c r="D37" i="2"/>
  <c r="D38" i="2" s="1"/>
  <c r="F15" i="2"/>
  <c r="F9" i="2"/>
  <c r="F10" i="2"/>
  <c r="F11" i="2"/>
  <c r="F12" i="2"/>
  <c r="F8" i="2"/>
  <c r="F13" i="2" l="1"/>
  <c r="F16" i="2" s="1"/>
  <c r="C20" i="2" s="1"/>
  <c r="D21" i="2" s="1"/>
  <c r="D28" i="2" s="1"/>
  <c r="D46" i="2"/>
  <c r="D29" i="2"/>
</calcChain>
</file>

<file path=xl/sharedStrings.xml><?xml version="1.0" encoding="utf-8"?>
<sst xmlns="http://schemas.openxmlformats.org/spreadsheetml/2006/main" count="43" uniqueCount="36">
  <si>
    <t>2017 Test 2 Question 2</t>
  </si>
  <si>
    <t>FCF</t>
  </si>
  <si>
    <t>Cfl0</t>
  </si>
  <si>
    <t>Cfl1</t>
  </si>
  <si>
    <t>Cfl2</t>
  </si>
  <si>
    <t>Cfl3</t>
  </si>
  <si>
    <t>Cfl4</t>
  </si>
  <si>
    <t>Cfl5</t>
  </si>
  <si>
    <t>We are only buying future cashflows</t>
  </si>
  <si>
    <t>PVIF @ 14%</t>
  </si>
  <si>
    <t>PV</t>
  </si>
  <si>
    <t>((6 800 000 x (1.07)^1) / (14% - 7%)) x 0.519</t>
  </si>
  <si>
    <t>Total value of the company (R)</t>
  </si>
  <si>
    <t>Q 2.1</t>
  </si>
  <si>
    <t>Q 2.2</t>
  </si>
  <si>
    <t>The current market value of the company’s debt and preference shares are R 22 100 000 and</t>
  </si>
  <si>
    <t>R 9 125 000 respectively. The company’s WACC is 14%.</t>
  </si>
  <si>
    <t>The company is expecting to issue 6 250 000 shares.</t>
  </si>
  <si>
    <t>Value of company = Equity + Liabilities + Pref shares</t>
  </si>
  <si>
    <t xml:space="preserve"> = </t>
  </si>
  <si>
    <t>Equity + 22 100 000 + 9 125 000</t>
  </si>
  <si>
    <t>Equity</t>
  </si>
  <si>
    <t>Q 2.3</t>
  </si>
  <si>
    <t>List price per share = equity / number of shares</t>
  </si>
  <si>
    <t xml:space="preserve"> / 6 250 000</t>
  </si>
  <si>
    <t>Suggested list price should be R 6.96</t>
  </si>
  <si>
    <t>Q 3</t>
  </si>
  <si>
    <t>P/YR</t>
  </si>
  <si>
    <t>Clear</t>
  </si>
  <si>
    <t>FV</t>
  </si>
  <si>
    <t>N</t>
  </si>
  <si>
    <t>I/YR</t>
  </si>
  <si>
    <t>Pmnt (1 500 x 8%)</t>
  </si>
  <si>
    <t>PV?</t>
  </si>
  <si>
    <t>Value of Forecast period</t>
  </si>
  <si>
    <t>Value from 2022 to infinity and beyond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</si>
</sst>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&quot;\ #,##0.00;[Red]&quot;R&quot;\ \-#,##0.00"/>
    <numFmt numFmtId="43" formatCode="_ * #,##0.00_ ;_ * \-#,##0.00_ ;_ * &quot;-&quot;??_ ;_ @_ "/>
    <numFmt numFmtId="167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9" fontId="0" fillId="0" borderId="0" xfId="0" applyNumberFormat="1"/>
    <xf numFmtId="167" fontId="0" fillId="0" borderId="0" xfId="1" applyNumberFormat="1" applyFont="1"/>
    <xf numFmtId="0" fontId="0" fillId="0" borderId="0" xfId="0" quotePrefix="1"/>
    <xf numFmtId="43" fontId="0" fillId="0" borderId="0" xfId="0" applyNumberFormat="1"/>
    <xf numFmtId="8" fontId="0" fillId="0" borderId="0" xfId="0" applyNumberFormat="1"/>
    <xf numFmtId="9" fontId="4" fillId="0" borderId="0" xfId="0" applyNumberFormat="1" applyFont="1"/>
    <xf numFmtId="0" fontId="4" fillId="0" borderId="0" xfId="0" applyFont="1"/>
    <xf numFmtId="0" fontId="0" fillId="0" borderId="1" xfId="0" applyBorder="1"/>
    <xf numFmtId="167" fontId="0" fillId="0" borderId="1" xfId="1" applyNumberFormat="1" applyFont="1" applyBorder="1"/>
    <xf numFmtId="167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quotePrefix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0" fillId="0" borderId="11" xfId="1" applyFont="1" applyBorder="1"/>
    <xf numFmtId="0" fontId="0" fillId="0" borderId="12" xfId="0" applyBorder="1"/>
    <xf numFmtId="43" fontId="0" fillId="0" borderId="1" xfId="0" applyNumberFormat="1" applyBorder="1"/>
    <xf numFmtId="0" fontId="2" fillId="0" borderId="8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tabSelected="1" zoomScale="140" zoomScaleNormal="140" workbookViewId="0">
      <selection activeCell="H7" sqref="H7"/>
    </sheetView>
  </sheetViews>
  <sheetFormatPr defaultRowHeight="15" x14ac:dyDescent="0.25"/>
  <cols>
    <col min="1" max="1" width="3.85546875" customWidth="1"/>
    <col min="3" max="3" width="15.28515625" customWidth="1"/>
    <col min="4" max="4" width="14.7109375" customWidth="1"/>
    <col min="5" max="5" width="13.7109375" customWidth="1"/>
    <col min="6" max="6" width="14.85546875" bestFit="1" customWidth="1"/>
  </cols>
  <sheetData>
    <row r="2" spans="2:6" x14ac:dyDescent="0.25">
      <c r="C2" s="1" t="s">
        <v>0</v>
      </c>
    </row>
    <row r="5" spans="2:6" x14ac:dyDescent="0.25">
      <c r="B5" t="s">
        <v>13</v>
      </c>
    </row>
    <row r="6" spans="2:6" x14ac:dyDescent="0.25">
      <c r="B6" s="15"/>
      <c r="C6" s="16"/>
      <c r="D6" s="16" t="s">
        <v>1</v>
      </c>
      <c r="E6" s="16" t="s">
        <v>9</v>
      </c>
      <c r="F6" s="17" t="s">
        <v>10</v>
      </c>
    </row>
    <row r="7" spans="2:6" x14ac:dyDescent="0.25">
      <c r="B7" s="15" t="s">
        <v>2</v>
      </c>
      <c r="C7" s="20"/>
      <c r="D7" s="26">
        <v>0</v>
      </c>
      <c r="E7" s="26" t="s">
        <v>8</v>
      </c>
      <c r="F7" s="21"/>
    </row>
    <row r="8" spans="2:6" x14ac:dyDescent="0.25">
      <c r="B8" s="9" t="s">
        <v>3</v>
      </c>
      <c r="C8" s="9">
        <v>2017</v>
      </c>
      <c r="D8" s="10">
        <v>5150000</v>
      </c>
      <c r="E8" s="9">
        <v>0.877</v>
      </c>
      <c r="F8" s="11">
        <f>D8*E8</f>
        <v>4516550</v>
      </c>
    </row>
    <row r="9" spans="2:6" x14ac:dyDescent="0.25">
      <c r="B9" s="9" t="s">
        <v>4</v>
      </c>
      <c r="C9" s="9">
        <v>2018</v>
      </c>
      <c r="D9" s="10">
        <v>6750000</v>
      </c>
      <c r="E9" s="9">
        <v>0.76900000000000002</v>
      </c>
      <c r="F9" s="11">
        <f t="shared" ref="F9:F12" si="0">D9*E9</f>
        <v>5190750</v>
      </c>
    </row>
    <row r="10" spans="2:6" x14ac:dyDescent="0.25">
      <c r="B10" s="9" t="s">
        <v>5</v>
      </c>
      <c r="C10" s="9">
        <v>2019</v>
      </c>
      <c r="D10" s="10">
        <v>4900000</v>
      </c>
      <c r="E10" s="9">
        <v>0.67500000000000004</v>
      </c>
      <c r="F10" s="11">
        <f t="shared" si="0"/>
        <v>3307500</v>
      </c>
    </row>
    <row r="11" spans="2:6" x14ac:dyDescent="0.25">
      <c r="B11" s="9" t="s">
        <v>6</v>
      </c>
      <c r="C11" s="9">
        <v>2020</v>
      </c>
      <c r="D11" s="10">
        <v>7125000</v>
      </c>
      <c r="E11" s="9">
        <v>0.59199999999999997</v>
      </c>
      <c r="F11" s="11">
        <f t="shared" si="0"/>
        <v>4218000</v>
      </c>
    </row>
    <row r="12" spans="2:6" x14ac:dyDescent="0.25">
      <c r="B12" s="9" t="s">
        <v>7</v>
      </c>
      <c r="C12" s="9">
        <v>2021</v>
      </c>
      <c r="D12" s="10">
        <v>6800000</v>
      </c>
      <c r="E12" s="9">
        <v>0.51900000000000002</v>
      </c>
      <c r="F12" s="11">
        <f t="shared" si="0"/>
        <v>3529200</v>
      </c>
    </row>
    <row r="13" spans="2:6" x14ac:dyDescent="0.25">
      <c r="B13" s="12" t="s">
        <v>34</v>
      </c>
      <c r="C13" s="13"/>
      <c r="D13" s="13"/>
      <c r="E13" s="14"/>
      <c r="F13" s="11">
        <f>SUM(F8:F12)</f>
        <v>20762000</v>
      </c>
    </row>
    <row r="14" spans="2:6" x14ac:dyDescent="0.25">
      <c r="B14" s="15" t="s">
        <v>35</v>
      </c>
      <c r="D14" s="16"/>
      <c r="E14" s="17"/>
      <c r="F14" s="22"/>
    </row>
    <row r="15" spans="2:6" x14ac:dyDescent="0.25">
      <c r="B15" s="18"/>
      <c r="C15" s="19" t="s">
        <v>11</v>
      </c>
      <c r="D15" s="20"/>
      <c r="E15" s="21"/>
      <c r="F15" s="23">
        <f>((6800000*(1.07)^1)/(14% - 7%))*0.519</f>
        <v>53946342.857142851</v>
      </c>
    </row>
    <row r="16" spans="2:6" x14ac:dyDescent="0.25">
      <c r="B16" s="24" t="s">
        <v>12</v>
      </c>
      <c r="C16" s="13"/>
      <c r="D16" s="13"/>
      <c r="E16" s="14"/>
      <c r="F16" s="25">
        <f>F13+F15</f>
        <v>74708342.857142851</v>
      </c>
    </row>
    <row r="19" spans="2:5" x14ac:dyDescent="0.25">
      <c r="B19" t="s">
        <v>14</v>
      </c>
      <c r="C19" t="s">
        <v>18</v>
      </c>
    </row>
    <row r="20" spans="2:5" x14ac:dyDescent="0.25">
      <c r="C20" s="5">
        <f>F16</f>
        <v>74708342.857142851</v>
      </c>
      <c r="D20" s="4" t="s">
        <v>19</v>
      </c>
      <c r="E20" s="4" t="s">
        <v>20</v>
      </c>
    </row>
    <row r="21" spans="2:5" x14ac:dyDescent="0.25">
      <c r="C21" t="s">
        <v>21</v>
      </c>
      <c r="D21" s="5">
        <f>C20-22100000-9125000</f>
        <v>43483342.857142851</v>
      </c>
    </row>
    <row r="23" spans="2:5" x14ac:dyDescent="0.25">
      <c r="C23" t="s">
        <v>15</v>
      </c>
    </row>
    <row r="24" spans="2:5" x14ac:dyDescent="0.25">
      <c r="C24" t="s">
        <v>16</v>
      </c>
    </row>
    <row r="25" spans="2:5" x14ac:dyDescent="0.25">
      <c r="C25" t="s">
        <v>17</v>
      </c>
    </row>
    <row r="27" spans="2:5" x14ac:dyDescent="0.25">
      <c r="B27" t="s">
        <v>22</v>
      </c>
      <c r="C27" t="s">
        <v>23</v>
      </c>
    </row>
    <row r="28" spans="2:5" x14ac:dyDescent="0.25">
      <c r="D28" s="5">
        <f>D21</f>
        <v>43483342.857142851</v>
      </c>
      <c r="E28" s="4" t="s">
        <v>24</v>
      </c>
    </row>
    <row r="29" spans="2:5" x14ac:dyDescent="0.25">
      <c r="D29" s="5">
        <f>D21/6250000</f>
        <v>6.9573348571428557</v>
      </c>
    </row>
    <row r="30" spans="2:5" x14ac:dyDescent="0.25">
      <c r="D30" t="s">
        <v>25</v>
      </c>
    </row>
    <row r="32" spans="2:5" x14ac:dyDescent="0.25">
      <c r="C32" t="s">
        <v>28</v>
      </c>
    </row>
    <row r="33" spans="2:4" x14ac:dyDescent="0.25">
      <c r="B33" t="s">
        <v>26</v>
      </c>
      <c r="C33" t="s">
        <v>27</v>
      </c>
      <c r="D33">
        <v>1</v>
      </c>
    </row>
    <row r="34" spans="2:4" x14ac:dyDescent="0.25">
      <c r="C34" t="s">
        <v>29</v>
      </c>
      <c r="D34" s="3">
        <v>1500</v>
      </c>
    </row>
    <row r="35" spans="2:4" x14ac:dyDescent="0.25">
      <c r="C35" t="s">
        <v>30</v>
      </c>
      <c r="D35">
        <v>10</v>
      </c>
    </row>
    <row r="36" spans="2:4" x14ac:dyDescent="0.25">
      <c r="C36" t="s">
        <v>31</v>
      </c>
      <c r="D36" s="2">
        <v>7.0000000000000007E-2</v>
      </c>
    </row>
    <row r="37" spans="2:4" x14ac:dyDescent="0.25">
      <c r="C37" t="s">
        <v>32</v>
      </c>
      <c r="D37">
        <f>1500*8%</f>
        <v>120</v>
      </c>
    </row>
    <row r="38" spans="2:4" x14ac:dyDescent="0.25">
      <c r="C38" t="s">
        <v>33</v>
      </c>
      <c r="D38" s="6">
        <f>PV(D36,D35,D37,D34,0)</f>
        <v>-1605.353723113989</v>
      </c>
    </row>
    <row r="40" spans="2:4" x14ac:dyDescent="0.25">
      <c r="C40" t="s">
        <v>28</v>
      </c>
    </row>
    <row r="41" spans="2:4" x14ac:dyDescent="0.25">
      <c r="C41" t="s">
        <v>27</v>
      </c>
      <c r="D41">
        <v>1</v>
      </c>
    </row>
    <row r="42" spans="2:4" x14ac:dyDescent="0.25">
      <c r="C42" t="s">
        <v>29</v>
      </c>
      <c r="D42" s="3">
        <v>1500</v>
      </c>
    </row>
    <row r="43" spans="2:4" x14ac:dyDescent="0.25">
      <c r="C43" t="s">
        <v>30</v>
      </c>
      <c r="D43" s="8">
        <f>10-1</f>
        <v>9</v>
      </c>
    </row>
    <row r="44" spans="2:4" x14ac:dyDescent="0.25">
      <c r="C44" t="s">
        <v>31</v>
      </c>
      <c r="D44" s="7">
        <f>7%+2%</f>
        <v>9.0000000000000011E-2</v>
      </c>
    </row>
    <row r="45" spans="2:4" x14ac:dyDescent="0.25">
      <c r="C45" t="s">
        <v>32</v>
      </c>
      <c r="D45">
        <f>1500*8%</f>
        <v>120</v>
      </c>
    </row>
    <row r="46" spans="2:4" x14ac:dyDescent="0.25">
      <c r="C46" t="s">
        <v>33</v>
      </c>
      <c r="D46" s="6">
        <f>PV(D44,D43,D45,D42,0)</f>
        <v>-1410.07129658605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T2 Q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Thinus</dc:creator>
  <cp:lastModifiedBy>Thinus</cp:lastModifiedBy>
  <dcterms:created xsi:type="dcterms:W3CDTF">2021-05-21T11:33:40Z</dcterms:created>
  <dcterms:modified xsi:type="dcterms:W3CDTF">2021-05-22T06:29:08Z</dcterms:modified>
</cp:coreProperties>
</file>