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8" i="1" l="1"/>
  <c r="F39" i="1"/>
  <c r="G35" i="1"/>
  <c r="H33" i="1"/>
  <c r="E33" i="1"/>
  <c r="G31" i="1"/>
  <c r="G29" i="1"/>
  <c r="J27" i="1"/>
  <c r="J25" i="1"/>
  <c r="J23" i="1"/>
  <c r="F21" i="1"/>
  <c r="G19" i="1" l="1"/>
  <c r="J18" i="1"/>
  <c r="G16" i="1"/>
  <c r="F14" i="1"/>
  <c r="G12" i="1"/>
  <c r="J10" i="1"/>
  <c r="I6" i="1"/>
  <c r="I41" i="1" s="1"/>
  <c r="H4" i="1"/>
  <c r="K45" i="1"/>
  <c r="H41" i="1"/>
  <c r="F41" i="1"/>
  <c r="E4" i="1"/>
  <c r="E39" i="1"/>
  <c r="E25" i="1"/>
  <c r="E23" i="1"/>
  <c r="E21" i="1"/>
  <c r="E19" i="1"/>
  <c r="E18" i="1"/>
  <c r="E14" i="1"/>
  <c r="E12" i="1"/>
  <c r="E10" i="1"/>
  <c r="E6" i="1"/>
  <c r="G41" i="1" l="1"/>
  <c r="J41" i="1"/>
  <c r="J43" i="1" l="1"/>
</calcChain>
</file>

<file path=xl/sharedStrings.xml><?xml version="1.0" encoding="utf-8"?>
<sst xmlns="http://schemas.openxmlformats.org/spreadsheetml/2006/main" count="64" uniqueCount="46">
  <si>
    <t>Question 4.2</t>
  </si>
  <si>
    <t>Polyethelene</t>
  </si>
  <si>
    <t>=</t>
  </si>
  <si>
    <t>Wages</t>
  </si>
  <si>
    <t>Salary</t>
  </si>
  <si>
    <t>Depr Machines</t>
  </si>
  <si>
    <t>Depr Equipment</t>
  </si>
  <si>
    <t>Depr Vehicles</t>
  </si>
  <si>
    <t>Travel costs</t>
  </si>
  <si>
    <t>Rates and taxes</t>
  </si>
  <si>
    <t>Advertising</t>
  </si>
  <si>
    <t>Indirect material</t>
  </si>
  <si>
    <t>Wages cleaning</t>
  </si>
  <si>
    <t>Security factory</t>
  </si>
  <si>
    <t>Security offices</t>
  </si>
  <si>
    <t>Tel, Stationary etc</t>
  </si>
  <si>
    <t>Railage and carriage</t>
  </si>
  <si>
    <t>R 25,000/week x 4 weeks</t>
  </si>
  <si>
    <t>R 1,200/operator/week x 4 weeks x 30 staff members</t>
  </si>
  <si>
    <t>R 13,000</t>
  </si>
  <si>
    <t>R 5,500</t>
  </si>
  <si>
    <t>R 14,000 @ 75%</t>
  </si>
  <si>
    <t>R 14,000 @ 25%</t>
  </si>
  <si>
    <t>R 23/ton x 320 ton/machine x 4 machines</t>
  </si>
  <si>
    <t>R 3050/week x 4 weeks</t>
  </si>
  <si>
    <t>R 1,500/week x 4 weeks</t>
  </si>
  <si>
    <t>R 800</t>
  </si>
  <si>
    <t>R 2,700</t>
  </si>
  <si>
    <t>320 ton x 4 machines = R1,280 ton</t>
  </si>
  <si>
    <t>R 2,200/400 ton consignment x 4 consignments</t>
  </si>
  <si>
    <t>Period costs</t>
  </si>
  <si>
    <t>Product costs</t>
  </si>
  <si>
    <t>M&amp;D or Selling costs</t>
  </si>
  <si>
    <t>Admin costs</t>
  </si>
  <si>
    <t>Dir Materials</t>
  </si>
  <si>
    <t>Dir Labour</t>
  </si>
  <si>
    <t>Manuf Overheads</t>
  </si>
  <si>
    <t>Total monthly cost for business</t>
  </si>
  <si>
    <t>Import tariffs &amp; Cust</t>
  </si>
  <si>
    <t>Insurance</t>
  </si>
  <si>
    <t>R 3,400 - R 2,400</t>
  </si>
  <si>
    <t>R1,500/100ton: 320 ton x 4 machines = R1,280 ton/100ton x R1,500/ton</t>
  </si>
  <si>
    <r>
      <t xml:space="preserve">R 246,900/machine/annum </t>
    </r>
    <r>
      <rPr>
        <sz val="11"/>
        <rFont val="Calibri"/>
        <family val="2"/>
      </rPr>
      <t>÷ 12 months x 4 machines</t>
    </r>
  </si>
  <si>
    <r>
      <t xml:space="preserve">R 48,000/annum </t>
    </r>
    <r>
      <rPr>
        <sz val="11"/>
        <rFont val="Calibri"/>
        <family val="2"/>
      </rPr>
      <t>÷ 12 months</t>
    </r>
  </si>
  <si>
    <r>
      <t xml:space="preserve">R 15,600/annum </t>
    </r>
    <r>
      <rPr>
        <sz val="11"/>
        <rFont val="Calibri"/>
        <family val="2"/>
      </rPr>
      <t>÷ 12 months</t>
    </r>
  </si>
  <si>
    <r>
      <t xml:space="preserve">1,280 ton </t>
    </r>
    <r>
      <rPr>
        <sz val="11"/>
        <rFont val="Calibri"/>
        <family val="2"/>
      </rPr>
      <t>÷ 400 ton per consignment = 3,2 thus 4 consignments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</si>
</sst>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R&quot;\ #,##0;[Red]&quot;R&quot;\ \-#,##0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 [$R-1C09]\ * #,##0_ ;_ [$R-1C09]\ * \-#,##0_ ;_ [$R-1C09]\ * &quot;-&quot;??_ ;_ @_ "/>
    <numFmt numFmtId="165" formatCode="_ &quot;R&quot;\ * #,##0_ ;_ &quot;R&quot;\ * \-#,##0_ ;_ &quot;R&quot;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/>
    <xf numFmtId="165" fontId="2" fillId="0" borderId="4" xfId="2" applyNumberFormat="1" applyFont="1" applyBorder="1"/>
    <xf numFmtId="165" fontId="2" fillId="0" borderId="4" xfId="0" applyNumberFormat="1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1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quotePrefix="1" applyFont="1" applyAlignment="1">
      <alignment horizontal="center"/>
    </xf>
    <xf numFmtId="6" fontId="2" fillId="0" borderId="0" xfId="0" quotePrefix="1" applyNumberFormat="1" applyFont="1"/>
    <xf numFmtId="6" fontId="2" fillId="0" borderId="0" xfId="0" quotePrefix="1" applyNumberFormat="1" applyFont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pane ySplit="2" topLeftCell="A3" activePane="bottomLeft" state="frozen"/>
      <selection pane="bottomLeft" activeCell="C43" sqref="C43"/>
    </sheetView>
  </sheetViews>
  <sheetFormatPr defaultRowHeight="15" x14ac:dyDescent="0.25"/>
  <cols>
    <col min="1" max="1" width="3" style="3" bestFit="1" customWidth="1"/>
    <col min="2" max="2" width="17.85546875" style="3" customWidth="1"/>
    <col min="3" max="3" width="48.5703125" style="3" customWidth="1"/>
    <col min="4" max="4" width="3.42578125" style="7" customWidth="1"/>
    <col min="5" max="5" width="11.42578125" style="8" customWidth="1"/>
    <col min="6" max="6" width="11.7109375" style="3" customWidth="1"/>
    <col min="7" max="7" width="8.85546875" style="3" bestFit="1" customWidth="1"/>
    <col min="8" max="8" width="9.85546875" style="3" bestFit="1" customWidth="1"/>
    <col min="9" max="9" width="10" style="3" bestFit="1" customWidth="1"/>
    <col min="10" max="10" width="10.5703125" style="3" bestFit="1" customWidth="1"/>
    <col min="11" max="11" width="9.140625" style="7"/>
    <col min="12" max="16384" width="9.140625" style="3"/>
  </cols>
  <sheetData>
    <row r="1" spans="1:11" x14ac:dyDescent="0.25">
      <c r="B1" s="6" t="s">
        <v>0</v>
      </c>
      <c r="F1" s="9" t="s">
        <v>30</v>
      </c>
      <c r="G1" s="9"/>
      <c r="H1" s="10" t="s">
        <v>31</v>
      </c>
      <c r="I1" s="10"/>
      <c r="J1" s="11"/>
    </row>
    <row r="2" spans="1:11" ht="33" customHeight="1" x14ac:dyDescent="0.25">
      <c r="F2" s="12" t="s">
        <v>32</v>
      </c>
      <c r="G2" s="12" t="s">
        <v>33</v>
      </c>
      <c r="H2" s="12" t="s">
        <v>34</v>
      </c>
      <c r="I2" s="12" t="s">
        <v>35</v>
      </c>
      <c r="J2" s="12" t="s">
        <v>36</v>
      </c>
    </row>
    <row r="4" spans="1:11" x14ac:dyDescent="0.25">
      <c r="A4" s="3">
        <v>1</v>
      </c>
      <c r="B4" s="3" t="s">
        <v>1</v>
      </c>
      <c r="C4" s="3" t="s">
        <v>17</v>
      </c>
      <c r="D4" s="13" t="s">
        <v>2</v>
      </c>
      <c r="E4" s="8">
        <f>25000*4</f>
        <v>100000</v>
      </c>
      <c r="F4" s="1"/>
      <c r="G4" s="1"/>
      <c r="H4" s="2">
        <f>E4</f>
        <v>100000</v>
      </c>
      <c r="I4" s="1"/>
      <c r="J4" s="1"/>
      <c r="K4" s="7">
        <v>2</v>
      </c>
    </row>
    <row r="5" spans="1:11" x14ac:dyDescent="0.25">
      <c r="F5" s="1"/>
      <c r="G5" s="1"/>
      <c r="H5" s="1"/>
      <c r="I5" s="1"/>
      <c r="J5" s="1"/>
    </row>
    <row r="6" spans="1:11" x14ac:dyDescent="0.25">
      <c r="A6" s="3">
        <v>2</v>
      </c>
      <c r="B6" s="3" t="s">
        <v>3</v>
      </c>
      <c r="C6" s="3" t="s">
        <v>18</v>
      </c>
      <c r="D6" s="13" t="s">
        <v>2</v>
      </c>
      <c r="E6" s="8">
        <f>1200*4*30</f>
        <v>144000</v>
      </c>
      <c r="F6" s="1"/>
      <c r="G6" s="1"/>
      <c r="H6" s="1"/>
      <c r="I6" s="2">
        <f>E6</f>
        <v>144000</v>
      </c>
      <c r="J6" s="1"/>
      <c r="K6" s="7">
        <v>3</v>
      </c>
    </row>
    <row r="7" spans="1:11" x14ac:dyDescent="0.25">
      <c r="F7" s="1"/>
      <c r="G7" s="1"/>
      <c r="H7" s="1"/>
      <c r="I7" s="1"/>
      <c r="J7" s="1"/>
    </row>
    <row r="8" spans="1:11" x14ac:dyDescent="0.25">
      <c r="A8" s="3">
        <v>3</v>
      </c>
      <c r="B8" s="3" t="s">
        <v>4</v>
      </c>
      <c r="C8" s="3" t="s">
        <v>19</v>
      </c>
      <c r="D8" s="13" t="s">
        <v>2</v>
      </c>
      <c r="E8" s="8">
        <v>13000</v>
      </c>
      <c r="F8" s="1"/>
      <c r="G8" s="1"/>
      <c r="H8" s="1"/>
      <c r="I8" s="1"/>
      <c r="J8" s="2">
        <f>E8</f>
        <v>13000</v>
      </c>
      <c r="K8" s="7">
        <v>1</v>
      </c>
    </row>
    <row r="9" spans="1:11" x14ac:dyDescent="0.25">
      <c r="F9" s="1"/>
      <c r="G9" s="1"/>
      <c r="H9" s="1"/>
      <c r="I9" s="1"/>
      <c r="J9" s="1"/>
    </row>
    <row r="10" spans="1:11" x14ac:dyDescent="0.25">
      <c r="A10" s="3">
        <v>4</v>
      </c>
      <c r="B10" s="3" t="s">
        <v>5</v>
      </c>
      <c r="C10" s="3" t="s">
        <v>42</v>
      </c>
      <c r="D10" s="13" t="s">
        <v>2</v>
      </c>
      <c r="E10" s="8">
        <f>246900/12*4</f>
        <v>82300</v>
      </c>
      <c r="F10" s="1"/>
      <c r="G10" s="1"/>
      <c r="H10" s="1"/>
      <c r="I10" s="1"/>
      <c r="J10" s="2">
        <f>E10</f>
        <v>82300</v>
      </c>
      <c r="K10" s="7">
        <v>3</v>
      </c>
    </row>
    <row r="11" spans="1:11" x14ac:dyDescent="0.25">
      <c r="F11" s="1"/>
      <c r="G11" s="1"/>
      <c r="H11" s="1"/>
      <c r="I11" s="1"/>
      <c r="J11" s="1"/>
    </row>
    <row r="12" spans="1:11" x14ac:dyDescent="0.25">
      <c r="A12" s="3">
        <v>5</v>
      </c>
      <c r="B12" s="3" t="s">
        <v>6</v>
      </c>
      <c r="C12" s="3" t="s">
        <v>43</v>
      </c>
      <c r="D12" s="13" t="s">
        <v>2</v>
      </c>
      <c r="E12" s="8">
        <f>48000/12</f>
        <v>4000</v>
      </c>
      <c r="F12" s="1"/>
      <c r="G12" s="2">
        <f>E12</f>
        <v>4000</v>
      </c>
      <c r="H12" s="1"/>
      <c r="I12" s="1"/>
      <c r="J12" s="1"/>
      <c r="K12" s="7">
        <v>2</v>
      </c>
    </row>
    <row r="13" spans="1:11" x14ac:dyDescent="0.25">
      <c r="F13" s="1"/>
      <c r="G13" s="1"/>
      <c r="H13" s="1"/>
      <c r="I13" s="1"/>
      <c r="J13" s="1"/>
    </row>
    <row r="14" spans="1:11" x14ac:dyDescent="0.25">
      <c r="A14" s="3">
        <v>6</v>
      </c>
      <c r="B14" s="3" t="s">
        <v>7</v>
      </c>
      <c r="C14" s="3" t="s">
        <v>44</v>
      </c>
      <c r="D14" s="13" t="s">
        <v>2</v>
      </c>
      <c r="E14" s="8">
        <f>15600/12</f>
        <v>1300</v>
      </c>
      <c r="F14" s="2">
        <f>E14</f>
        <v>1300</v>
      </c>
      <c r="G14" s="1"/>
      <c r="H14" s="1"/>
      <c r="I14" s="1"/>
      <c r="J14" s="1"/>
      <c r="K14" s="7">
        <v>2</v>
      </c>
    </row>
    <row r="15" spans="1:11" x14ac:dyDescent="0.25">
      <c r="F15" s="1"/>
      <c r="G15" s="1"/>
      <c r="H15" s="1"/>
      <c r="I15" s="1"/>
      <c r="J15" s="1"/>
    </row>
    <row r="16" spans="1:11" x14ac:dyDescent="0.25">
      <c r="A16" s="3">
        <v>7</v>
      </c>
      <c r="B16" s="3" t="s">
        <v>8</v>
      </c>
      <c r="C16" s="3" t="s">
        <v>20</v>
      </c>
      <c r="D16" s="13" t="s">
        <v>2</v>
      </c>
      <c r="E16" s="8">
        <v>5500</v>
      </c>
      <c r="F16" s="1"/>
      <c r="G16" s="2">
        <f>E16</f>
        <v>5500</v>
      </c>
      <c r="H16" s="1"/>
      <c r="I16" s="1"/>
      <c r="J16" s="1"/>
      <c r="K16" s="7">
        <v>1</v>
      </c>
    </row>
    <row r="17" spans="1:11" x14ac:dyDescent="0.25">
      <c r="F17" s="1"/>
      <c r="G17" s="1"/>
      <c r="H17" s="1"/>
      <c r="I17" s="1"/>
      <c r="J17" s="1"/>
    </row>
    <row r="18" spans="1:11" x14ac:dyDescent="0.25">
      <c r="A18" s="3">
        <v>8</v>
      </c>
      <c r="B18" s="3" t="s">
        <v>9</v>
      </c>
      <c r="C18" s="3" t="s">
        <v>21</v>
      </c>
      <c r="D18" s="13" t="s">
        <v>2</v>
      </c>
      <c r="E18" s="8">
        <f>14000*75%</f>
        <v>10500</v>
      </c>
      <c r="F18" s="1"/>
      <c r="G18" s="1"/>
      <c r="H18" s="1"/>
      <c r="I18" s="1"/>
      <c r="J18" s="2">
        <f>E18</f>
        <v>10500</v>
      </c>
      <c r="K18" s="7">
        <v>2</v>
      </c>
    </row>
    <row r="19" spans="1:11" x14ac:dyDescent="0.25">
      <c r="C19" s="3" t="s">
        <v>22</v>
      </c>
      <c r="D19" s="13" t="s">
        <v>2</v>
      </c>
      <c r="E19" s="8">
        <f>14000*25%</f>
        <v>3500</v>
      </c>
      <c r="F19" s="1"/>
      <c r="G19" s="2">
        <f>E19</f>
        <v>3500</v>
      </c>
      <c r="H19" s="1"/>
      <c r="I19" s="1"/>
      <c r="J19" s="1"/>
    </row>
    <row r="20" spans="1:11" x14ac:dyDescent="0.25">
      <c r="F20" s="1"/>
      <c r="G20" s="1"/>
      <c r="H20" s="1"/>
      <c r="I20" s="1"/>
      <c r="J20" s="1"/>
    </row>
    <row r="21" spans="1:11" x14ac:dyDescent="0.25">
      <c r="A21" s="3">
        <v>9</v>
      </c>
      <c r="B21" s="3" t="s">
        <v>10</v>
      </c>
      <c r="C21" s="3" t="s">
        <v>25</v>
      </c>
      <c r="D21" s="13" t="s">
        <v>2</v>
      </c>
      <c r="E21" s="8">
        <f>1500*4</f>
        <v>6000</v>
      </c>
      <c r="F21" s="2">
        <f>E21</f>
        <v>6000</v>
      </c>
      <c r="G21" s="1"/>
      <c r="H21" s="1"/>
      <c r="I21" s="1"/>
      <c r="J21" s="1"/>
      <c r="K21" s="7">
        <v>2</v>
      </c>
    </row>
    <row r="22" spans="1:11" x14ac:dyDescent="0.25">
      <c r="F22" s="1"/>
      <c r="G22" s="1"/>
      <c r="H22" s="1"/>
      <c r="I22" s="1"/>
      <c r="J22" s="1"/>
    </row>
    <row r="23" spans="1:11" x14ac:dyDescent="0.25">
      <c r="A23" s="3">
        <v>10</v>
      </c>
      <c r="B23" s="3" t="s">
        <v>11</v>
      </c>
      <c r="C23" s="3" t="s">
        <v>23</v>
      </c>
      <c r="D23" s="13" t="s">
        <v>2</v>
      </c>
      <c r="E23" s="8">
        <f>23*320*4</f>
        <v>29440</v>
      </c>
      <c r="F23" s="1"/>
      <c r="G23" s="1"/>
      <c r="H23" s="1"/>
      <c r="I23" s="1"/>
      <c r="J23" s="2">
        <f>E23</f>
        <v>29440</v>
      </c>
      <c r="K23" s="7">
        <v>3</v>
      </c>
    </row>
    <row r="24" spans="1:11" x14ac:dyDescent="0.25">
      <c r="F24" s="1"/>
      <c r="G24" s="1"/>
      <c r="H24" s="1"/>
      <c r="I24" s="1"/>
      <c r="J24" s="1"/>
    </row>
    <row r="25" spans="1:11" x14ac:dyDescent="0.25">
      <c r="A25" s="3">
        <v>11</v>
      </c>
      <c r="B25" s="3" t="s">
        <v>12</v>
      </c>
      <c r="C25" s="3" t="s">
        <v>24</v>
      </c>
      <c r="D25" s="13" t="s">
        <v>2</v>
      </c>
      <c r="E25" s="8">
        <f>3050*4</f>
        <v>12200</v>
      </c>
      <c r="F25" s="1"/>
      <c r="G25" s="1"/>
      <c r="H25" s="1"/>
      <c r="I25" s="1"/>
      <c r="J25" s="2">
        <f>E25</f>
        <v>12200</v>
      </c>
      <c r="K25" s="7">
        <v>2</v>
      </c>
    </row>
    <row r="26" spans="1:11" x14ac:dyDescent="0.25">
      <c r="F26" s="1"/>
      <c r="G26" s="1"/>
      <c r="H26" s="1"/>
      <c r="I26" s="1"/>
      <c r="J26" s="1"/>
    </row>
    <row r="27" spans="1:11" x14ac:dyDescent="0.25">
      <c r="A27" s="3">
        <v>12</v>
      </c>
      <c r="B27" s="3" t="s">
        <v>13</v>
      </c>
      <c r="C27" s="14" t="s">
        <v>26</v>
      </c>
      <c r="D27" s="13" t="s">
        <v>2</v>
      </c>
      <c r="E27" s="8">
        <v>800</v>
      </c>
      <c r="F27" s="1"/>
      <c r="G27" s="1"/>
      <c r="H27" s="1"/>
      <c r="I27" s="1"/>
      <c r="J27" s="2">
        <f>E27</f>
        <v>800</v>
      </c>
      <c r="K27" s="7">
        <v>1</v>
      </c>
    </row>
    <row r="28" spans="1:11" x14ac:dyDescent="0.25">
      <c r="F28" s="1"/>
      <c r="G28" s="1"/>
      <c r="H28" s="1"/>
      <c r="I28" s="1"/>
      <c r="J28" s="1"/>
    </row>
    <row r="29" spans="1:11" x14ac:dyDescent="0.25">
      <c r="A29" s="3">
        <v>13</v>
      </c>
      <c r="B29" s="3" t="s">
        <v>14</v>
      </c>
      <c r="C29" s="14" t="s">
        <v>26</v>
      </c>
      <c r="D29" s="13" t="s">
        <v>2</v>
      </c>
      <c r="E29" s="8">
        <v>800</v>
      </c>
      <c r="F29" s="1"/>
      <c r="G29" s="2">
        <f>E29</f>
        <v>800</v>
      </c>
      <c r="H29" s="1"/>
      <c r="I29" s="1"/>
      <c r="J29" s="1"/>
      <c r="K29" s="7">
        <v>1</v>
      </c>
    </row>
    <row r="30" spans="1:11" x14ac:dyDescent="0.25">
      <c r="C30" s="14"/>
      <c r="D30" s="13"/>
      <c r="F30" s="1"/>
      <c r="G30" s="2"/>
      <c r="H30" s="1"/>
      <c r="I30" s="1"/>
      <c r="J30" s="1"/>
    </row>
    <row r="31" spans="1:11" x14ac:dyDescent="0.25">
      <c r="A31" s="3">
        <v>14</v>
      </c>
      <c r="B31" s="3" t="s">
        <v>39</v>
      </c>
      <c r="C31" s="14" t="s">
        <v>40</v>
      </c>
      <c r="D31" s="13" t="s">
        <v>2</v>
      </c>
      <c r="E31" s="8">
        <v>1000</v>
      </c>
      <c r="F31" s="1"/>
      <c r="G31" s="2">
        <f>E31</f>
        <v>1000</v>
      </c>
      <c r="H31" s="1"/>
      <c r="I31" s="1"/>
      <c r="J31" s="1">
        <v>2400</v>
      </c>
      <c r="K31" s="7">
        <v>2</v>
      </c>
    </row>
    <row r="32" spans="1:11" x14ac:dyDescent="0.25">
      <c r="C32" s="14"/>
      <c r="D32" s="13"/>
      <c r="F32" s="1"/>
      <c r="G32" s="2"/>
      <c r="H32" s="1"/>
      <c r="I32" s="1"/>
      <c r="J32" s="1"/>
    </row>
    <row r="33" spans="1:11" ht="30" x14ac:dyDescent="0.25">
      <c r="A33" s="3">
        <v>15</v>
      </c>
      <c r="B33" s="3" t="s">
        <v>38</v>
      </c>
      <c r="C33" s="15" t="s">
        <v>41</v>
      </c>
      <c r="D33" s="13" t="s">
        <v>2</v>
      </c>
      <c r="E33" s="8">
        <f>320*4/100*1500</f>
        <v>19200</v>
      </c>
      <c r="F33" s="1"/>
      <c r="G33" s="2"/>
      <c r="H33" s="2">
        <f>E33</f>
        <v>19200</v>
      </c>
      <c r="I33" s="1"/>
      <c r="J33" s="1"/>
      <c r="K33" s="7">
        <v>5</v>
      </c>
    </row>
    <row r="34" spans="1:11" x14ac:dyDescent="0.25">
      <c r="F34" s="1"/>
      <c r="G34" s="1"/>
      <c r="H34" s="1"/>
      <c r="I34" s="1"/>
      <c r="J34" s="1"/>
    </row>
    <row r="35" spans="1:11" x14ac:dyDescent="0.25">
      <c r="A35" s="3">
        <v>16</v>
      </c>
      <c r="B35" s="3" t="s">
        <v>15</v>
      </c>
      <c r="C35" s="3" t="s">
        <v>27</v>
      </c>
      <c r="D35" s="13" t="s">
        <v>2</v>
      </c>
      <c r="E35" s="8">
        <v>2700</v>
      </c>
      <c r="F35" s="1"/>
      <c r="G35" s="2">
        <f>E35</f>
        <v>2700</v>
      </c>
      <c r="H35" s="1"/>
      <c r="I35" s="1"/>
      <c r="J35" s="1"/>
      <c r="K35" s="7">
        <v>1</v>
      </c>
    </row>
    <row r="36" spans="1:11" x14ac:dyDescent="0.25">
      <c r="F36" s="1"/>
      <c r="G36" s="1"/>
      <c r="H36" s="1"/>
      <c r="I36" s="1"/>
      <c r="J36" s="1"/>
    </row>
    <row r="37" spans="1:11" x14ac:dyDescent="0.25">
      <c r="A37" s="3">
        <v>17</v>
      </c>
      <c r="B37" s="3" t="s">
        <v>16</v>
      </c>
      <c r="C37" s="3" t="s">
        <v>28</v>
      </c>
      <c r="F37" s="1"/>
      <c r="G37" s="1"/>
      <c r="H37" s="1"/>
      <c r="I37" s="1"/>
      <c r="J37" s="1"/>
    </row>
    <row r="38" spans="1:11" x14ac:dyDescent="0.25">
      <c r="C38" s="3" t="s">
        <v>45</v>
      </c>
      <c r="F38" s="1"/>
      <c r="G38" s="1"/>
      <c r="H38" s="1"/>
      <c r="I38" s="1"/>
      <c r="J38" s="1"/>
    </row>
    <row r="39" spans="1:11" x14ac:dyDescent="0.25">
      <c r="C39" s="3" t="s">
        <v>29</v>
      </c>
      <c r="D39" s="13" t="s">
        <v>2</v>
      </c>
      <c r="E39" s="8">
        <f>2200*4</f>
        <v>8800</v>
      </c>
      <c r="F39" s="2">
        <f>E39</f>
        <v>8800</v>
      </c>
      <c r="G39" s="1"/>
      <c r="H39" s="1"/>
      <c r="I39" s="1"/>
      <c r="J39" s="1"/>
      <c r="K39" s="7">
        <v>4</v>
      </c>
    </row>
    <row r="41" spans="1:11" ht="15.75" thickBot="1" x14ac:dyDescent="0.3">
      <c r="F41" s="4">
        <f>SUM(F4:F39)</f>
        <v>16100</v>
      </c>
      <c r="G41" s="4">
        <f t="shared" ref="G41:J41" si="0">SUM(G4:G39)</f>
        <v>17500</v>
      </c>
      <c r="H41" s="4">
        <f t="shared" si="0"/>
        <v>119200</v>
      </c>
      <c r="I41" s="4">
        <f t="shared" si="0"/>
        <v>144000</v>
      </c>
      <c r="J41" s="4">
        <f t="shared" si="0"/>
        <v>150640</v>
      </c>
      <c r="K41" s="7">
        <v>5</v>
      </c>
    </row>
    <row r="42" spans="1:11" ht="15.75" thickTop="1" x14ac:dyDescent="0.25"/>
    <row r="43" spans="1:11" ht="15.75" thickBot="1" x14ac:dyDescent="0.3">
      <c r="E43" s="8" t="s">
        <v>37</v>
      </c>
      <c r="J43" s="5">
        <f>SUM(F41:J41)</f>
        <v>447440</v>
      </c>
      <c r="K43" s="7">
        <v>3</v>
      </c>
    </row>
    <row r="44" spans="1:11" ht="15.75" thickTop="1" x14ac:dyDescent="0.25"/>
    <row r="45" spans="1:11" x14ac:dyDescent="0.25">
      <c r="K45" s="7">
        <f>SUM(K4:K43)</f>
        <v>45</v>
      </c>
    </row>
  </sheetData>
  <mergeCells count="2">
    <mergeCell ref="F1:G1"/>
    <mergeCell ref="H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Thinus</dc:creator>
  <cp:lastModifiedBy>Thinus</cp:lastModifiedBy>
  <dcterms:created xsi:type="dcterms:W3CDTF">2014-05-09T15:51:16Z</dcterms:created>
  <dcterms:modified xsi:type="dcterms:W3CDTF">2014-06-06T16:18:57Z</dcterms:modified>
</cp:coreProperties>
</file>